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25"/>
  <workbookPr filterPrivacy="1"/>
  <xr:revisionPtr revIDLastSave="0" documentId="13_ncr:1_{3C098C71-B52E-4C66-8114-D36D66B84DFA}" xr6:coauthVersionLast="47" xr6:coauthVersionMax="47" xr10:uidLastSave="{00000000-0000-0000-0000-000000000000}"/>
  <bookViews>
    <workbookView xWindow="-28920" yWindow="-45" windowWidth="29040" windowHeight="15720" firstSheet="1" activeTab="1" xr2:uid="{00000000-000D-0000-FFFF-FFFF00000000}"/>
  </bookViews>
  <sheets>
    <sheet name="Donor Report 2020-RU" sheetId="1" r:id="rId1"/>
    <sheet name="Donor Report 2020-EN"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2" i="2" l="1"/>
  <c r="E22" i="2" s="1"/>
  <c r="C21" i="2"/>
  <c r="E21" i="2" s="1"/>
  <c r="C20" i="2"/>
  <c r="E20" i="2" s="1"/>
  <c r="E23" i="2" s="1"/>
  <c r="C18" i="2"/>
  <c r="E17" i="2"/>
  <c r="E16" i="2"/>
  <c r="E15" i="2"/>
  <c r="E18" i="2" s="1"/>
  <c r="C14" i="2"/>
  <c r="E13" i="2"/>
  <c r="E14" i="2" s="1"/>
  <c r="E12" i="2"/>
  <c r="E11" i="2"/>
  <c r="E10" i="2"/>
  <c r="D9" i="2"/>
  <c r="C9" i="2"/>
  <c r="E8" i="2"/>
  <c r="E7" i="2"/>
  <c r="E5" i="2"/>
  <c r="E9" i="2" s="1"/>
  <c r="C19" i="1"/>
  <c r="E23" i="1"/>
  <c r="E22" i="1"/>
  <c r="D22" i="1"/>
  <c r="C20" i="1"/>
  <c r="C21" i="1"/>
  <c r="E21" i="1" s="1"/>
  <c r="C18" i="1"/>
  <c r="C14" i="1"/>
  <c r="D9" i="1"/>
  <c r="C9" i="1"/>
  <c r="E19" i="1" s="1"/>
  <c r="E18" i="1"/>
  <c r="E16" i="1"/>
  <c r="E12" i="1"/>
  <c r="E13" i="1"/>
  <c r="E11" i="1"/>
  <c r="E10" i="1"/>
  <c r="E14" i="1" s="1"/>
  <c r="E5" i="1"/>
  <c r="E9" i="1" s="1"/>
  <c r="E7" i="1"/>
  <c r="E8" i="1"/>
  <c r="E17" i="1"/>
  <c r="C19" i="2" l="1"/>
  <c r="E19" i="2" s="1"/>
  <c r="E15" i="1"/>
  <c r="E20" i="1" l="1"/>
</calcChain>
</file>

<file path=xl/sharedStrings.xml><?xml version="1.0" encoding="utf-8"?>
<sst xmlns="http://schemas.openxmlformats.org/spreadsheetml/2006/main" count="60" uniqueCount="52">
  <si>
    <t>Фактические затраты по проекту "Поддержка в области ведения бизнеса и цифровых
                                   преобразований в банковской деятельности" за 2020 г.</t>
  </si>
  <si>
    <t>Достигнутые результаты в 2020г.</t>
  </si>
  <si>
    <t>Описание расходов</t>
  </si>
  <si>
    <t>Фактические затраты за 2020 г.</t>
  </si>
  <si>
    <t>Сумма от ТВЭБ в долларах США</t>
  </si>
  <si>
    <t>Сумма от ПРООН в долларах США</t>
  </si>
  <si>
    <t>Всего в долларах США</t>
  </si>
  <si>
    <t>Результат 1: Успешно осуществлено внедрение новых международных стандартов финансовой отчетности - МСФО 9 при содействии экспертов мировой консалтинговой компании «PriceWaterhouseCoopers». Таким образом:
- разработана учетная политика с применением МСФО 9 «Финансовые инструменты»;
- разработана методика классификации долговых финансовых активов в соответствии с МСФО 9 «Финансовые инструменты»;
- проведена оценка бизнес-модели МСФО 9 «Финансовые инструменты»;
- разработаны методические рекомендации по расчету оценочного резерва под ожидаемые кредитные убытки для финансовых инструментов;
- подготовлена финансовая отчетность банка с учетом МСФО 9 «Финансовые инструменты».
- проведены учебные онлайн воркшопы для сотрудников банка, которые подготавливают и используют финансовые отчеты для оценки воздействия МСФО 9 на деятельность банка и на подготовку финансовых отчетов.
Таким образом, Внешэкономбанк на сегодняшний день является первым банком в Туркменистане, осуществившим данный переход на новые международные стандарты бухгалтерской отчетности.</t>
  </si>
  <si>
    <t>Услуги по контракту с компанией "PriceWaterhoseCoopers" по внедрению МСФО - 9</t>
  </si>
  <si>
    <t xml:space="preserve">Операционные расходы </t>
  </si>
  <si>
    <t>7% за общее управление</t>
  </si>
  <si>
    <t>Итого п результату 1</t>
  </si>
  <si>
    <t>Результат 2: В рамках поддержка в цифровой трансформации банка было: 1) закуплено ИТ и видео оборудования для проведения онлайн встреч и треингов; 2) был проведен международный тендер по отбору эксперта для составления технического задания по внедрению Мобильной и ВЕБ платформы для банка; 3) проведен  международный тендер по выбору ИТ-компании на разработку  Мобильной и ВЕБ платформы для банка, в ходе которого выявилась необходимость дополнительного бюджета для данного мероприятия.</t>
  </si>
  <si>
    <t>Найм консультатнта для составления ТЗ для Мобильной и ВЕБ платформы банка</t>
  </si>
  <si>
    <t>Закупка ИТ и видео оборудования для онлайн встреч и тренингов</t>
  </si>
  <si>
    <t>Итого п результату 2</t>
  </si>
  <si>
    <t>Результат 3: Управление проектом - Разработка технических заданий по для найма экспертов и комапаний, составление отчетности, управление бюджетом, координационная деятельность по подписанным контрактам.</t>
  </si>
  <si>
    <t>Расходы по управлению проектом</t>
  </si>
  <si>
    <r>
      <rPr>
        <b/>
        <i/>
        <sz val="11"/>
        <color theme="1"/>
        <rFont val="Calibri"/>
        <family val="2"/>
        <charset val="204"/>
        <scheme val="minor"/>
      </rPr>
      <t>Итого по Результату 3</t>
    </r>
    <r>
      <rPr>
        <b/>
        <i/>
        <sz val="12"/>
        <color theme="1"/>
        <rFont val="Calibri"/>
        <family val="2"/>
        <charset val="204"/>
        <scheme val="minor"/>
      </rPr>
      <t xml:space="preserve"> </t>
    </r>
  </si>
  <si>
    <t>Со-финансирование со стороны Правительства Туркменистана без учета процента за общее управление</t>
  </si>
  <si>
    <t>Со-финансирование со стороны Правительства Туркменистана с учетом процента за общее управление</t>
  </si>
  <si>
    <t>7% Процент за общее управление</t>
  </si>
  <si>
    <t>Вклад со стороны ПРООН и других доноров</t>
  </si>
  <si>
    <r>
      <t>Затраты на 20</t>
    </r>
    <r>
      <rPr>
        <b/>
        <sz val="12"/>
        <color theme="1"/>
        <rFont val="Calibri"/>
        <family val="2"/>
        <charset val="204"/>
        <scheme val="minor"/>
      </rPr>
      <t>20</t>
    </r>
    <r>
      <rPr>
        <b/>
        <sz val="12"/>
        <color theme="1"/>
        <rFont val="Calibri"/>
        <family val="2"/>
        <scheme val="minor"/>
      </rPr>
      <t xml:space="preserve"> г. в долл.</t>
    </r>
  </si>
  <si>
    <t>Подготовлен: Аннабердыева Дженнет, Проектный мэнэджр</t>
  </si>
  <si>
    <t>Одобрен: Акмурат Данатаров, Программный Специалист, ПРООН</t>
  </si>
  <si>
    <t>Actual expenses for the project "Supporting business and digital transformation in banking" for the year 2020</t>
  </si>
  <si>
    <t>Results achieved in 2020</t>
  </si>
  <si>
    <t>Description of expenses</t>
  </si>
  <si>
    <t>Actual expenses for 2020</t>
  </si>
  <si>
    <t>Amount from TFEB in USD</t>
  </si>
  <si>
    <t>Amount from UNDP in USD</t>
  </si>
  <si>
    <t>Total in USD</t>
  </si>
  <si>
    <t>Result 1: Successfully implemented new IFRS 9 - International financial reporting standards, with the assistance of experts from the global consulting company "PriceWaterhouseCoopers". Thus:
- accounting policy with application of IFRS 9 "Financial Instruments" was developed;
- methodology of classification of debt financial assets in accordance with IFRS 9 "Financial Instruments" was developed;
- the business model of IFRS 9 "Financial Instruments" was assessed;
- methodological recommendations on calculation of the valuation reserve for expected credit losses for financial instruments were developed;
- the bank's financial statements were prepared taking into account IFRS 9 "Financial Instruments".
- online training workshops were held for the bank's employees who prepare and use financial statements to assess the impact of IFRS 9 on the bank's operations and preparation of financial statements.
Thus, the State Bank for Foreign Economic Affairs of Turkmenistan (TFEB) is currently the first bank in Turkmenistan to make this transition to the new international accounting standards.</t>
  </si>
  <si>
    <t>Contractual services with "PriceWaterhoseCoopers" on IFRS-9 implementation</t>
  </si>
  <si>
    <t>Operational expenses</t>
  </si>
  <si>
    <t>7% for general management</t>
  </si>
  <si>
    <t>Total for Result 1</t>
  </si>
  <si>
    <t>Result 2: Within the framework of support in the digital transformation of the bank the following was done: 1) IT and video equipment was purchased for online meetings and trainings; 2) an international tender was held to select an expert to draw up the terms of reference for the implementation of the Mobile and WEB platform for the bank; 3) an international tender was held to select an IT company to develop the Mobile and WEB platform for the bank, which revealed the need for additional budget for this activity.</t>
  </si>
  <si>
    <t>Hiring a consultant to draft TOR for the bank's Mobile and WEB platform</t>
  </si>
  <si>
    <t>Procurement of IT and video equipment for online meetings and trainings</t>
  </si>
  <si>
    <t>Total for Result 2</t>
  </si>
  <si>
    <t>Result 3: Project Management - Development of terms of reference for hiring experts and companies, reporting, budget management, coordination of signed contracts.</t>
  </si>
  <si>
    <t>Project management expenses</t>
  </si>
  <si>
    <t xml:space="preserve">Total for Result 3 </t>
  </si>
  <si>
    <t>Co-financing by the Government of Turkmenistan, excluding general management percentage</t>
  </si>
  <si>
    <t>Co-financing by the Government of Turkmenistan, including the general management percentage</t>
  </si>
  <si>
    <t>7% for general management support</t>
  </si>
  <si>
    <t>Contribution from UNDP and other donors</t>
  </si>
  <si>
    <t>Expenses for the year 2020 in USD</t>
  </si>
  <si>
    <t>Prepared by: Jennet Annaberdiyeva, Project manager</t>
  </si>
  <si>
    <t>Approved by: Akmyrat Danatarov, UNDP Programme Specialist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</si>
</sst>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_);[Red]\(&quot;$&quot;#,##0.00\)"/>
    <numFmt numFmtId="165" formatCode="&quot;$&quot;#,##0.00"/>
  </numFmts>
  <fonts count="10">
    <font>
      <sz val="11"/>
      <color theme="1"/>
      <name val="Calibri"/>
      <family val="2"/>
      <scheme val="minor"/>
    </font>
    <font>
      <b/>
      <sz val="12"/>
      <color theme="1"/>
      <name val="Calibri"/>
      <family val="2"/>
      <scheme val="minor"/>
    </font>
    <font>
      <b/>
      <sz val="11"/>
      <color theme="1"/>
      <name val="Calibri"/>
      <family val="2"/>
      <charset val="204"/>
      <scheme val="minor"/>
    </font>
    <font>
      <b/>
      <sz val="14"/>
      <name val="Calibri"/>
      <family val="2"/>
      <scheme val="minor"/>
    </font>
    <font>
      <sz val="12"/>
      <color theme="1"/>
      <name val="Calibri"/>
      <family val="2"/>
      <scheme val="minor"/>
    </font>
    <font>
      <b/>
      <sz val="12"/>
      <name val="Calibri"/>
      <family val="2"/>
      <scheme val="minor"/>
    </font>
    <font>
      <b/>
      <i/>
      <sz val="12"/>
      <color theme="1"/>
      <name val="Calibri"/>
      <family val="2"/>
      <charset val="204"/>
      <scheme val="minor"/>
    </font>
    <font>
      <b/>
      <i/>
      <sz val="11"/>
      <color theme="1"/>
      <name val="Calibri"/>
      <family val="2"/>
      <charset val="204"/>
      <scheme val="minor"/>
    </font>
    <font>
      <sz val="12"/>
      <color theme="1"/>
      <name val="Calibri"/>
      <family val="2"/>
      <charset val="204"/>
      <scheme val="minor"/>
    </font>
    <font>
      <b/>
      <sz val="12"/>
      <color theme="1"/>
      <name val="Calibri"/>
      <family val="2"/>
      <charset val="204"/>
      <scheme val="minor"/>
    </font>
  </fonts>
  <fills count="7">
    <fill>
      <patternFill patternType="none"/>
    </fill>
    <fill>
      <patternFill patternType="gray125"/>
    </fill>
    <fill>
      <patternFill patternType="solid">
        <fgColor rgb="FFFFFF00"/>
        <bgColor indexed="64"/>
      </patternFill>
    </fill>
    <fill>
      <patternFill patternType="solid">
        <fgColor theme="9" tint="0.39997558519241921"/>
        <bgColor indexed="64"/>
      </patternFill>
    </fill>
    <fill>
      <patternFill patternType="solid">
        <fgColor theme="0" tint="-0.14999847407452621"/>
        <bgColor indexed="64"/>
      </patternFill>
    </fill>
    <fill>
      <patternFill patternType="solid">
        <fgColor theme="0"/>
        <bgColor indexed="64"/>
      </patternFill>
    </fill>
    <fill>
      <patternFill patternType="solid">
        <fgColor theme="2"/>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diagonal/>
    </border>
  </borders>
  <cellStyleXfs count="1">
    <xf numFmtId="0" fontId="0" fillId="0" borderId="0"/>
  </cellStyleXfs>
  <cellXfs count="74">
    <xf numFmtId="0" fontId="0" fillId="0" borderId="0" xfId="0"/>
    <xf numFmtId="0" fontId="1" fillId="0" borderId="0" xfId="0" applyFont="1"/>
    <xf numFmtId="0" fontId="2" fillId="0" borderId="0" xfId="0" applyFont="1"/>
    <xf numFmtId="0" fontId="0" fillId="5" borderId="0" xfId="0" applyFill="1"/>
    <xf numFmtId="164" fontId="1" fillId="4" borderId="1" xfId="0" applyNumberFormat="1" applyFont="1" applyFill="1" applyBorder="1"/>
    <xf numFmtId="164" fontId="1" fillId="6" borderId="1" xfId="0" applyNumberFormat="1" applyFont="1" applyFill="1" applyBorder="1"/>
    <xf numFmtId="164" fontId="1" fillId="6" borderId="1" xfId="0" applyNumberFormat="1" applyFont="1" applyFill="1" applyBorder="1" applyAlignment="1">
      <alignment vertical="center"/>
    </xf>
    <xf numFmtId="164" fontId="0" fillId="0" borderId="0" xfId="0" applyNumberFormat="1"/>
    <xf numFmtId="0" fontId="4" fillId="0" borderId="0" xfId="0" applyFont="1"/>
    <xf numFmtId="0" fontId="4" fillId="0" borderId="1" xfId="0" applyFont="1" applyBorder="1" applyAlignment="1">
      <alignment horizontal="left" vertical="top" wrapText="1"/>
    </xf>
    <xf numFmtId="165" fontId="4" fillId="0" borderId="1" xfId="0" applyNumberFormat="1" applyFont="1" applyBorder="1" applyAlignment="1">
      <alignment horizontal="center" vertical="top"/>
    </xf>
    <xf numFmtId="164" fontId="5" fillId="4" borderId="7" xfId="0" applyNumberFormat="1" applyFont="1" applyFill="1" applyBorder="1"/>
    <xf numFmtId="0" fontId="4" fillId="4" borderId="1" xfId="0" applyFont="1" applyFill="1" applyBorder="1"/>
    <xf numFmtId="164" fontId="1" fillId="4" borderId="7" xfId="0" applyNumberFormat="1" applyFont="1" applyFill="1" applyBorder="1"/>
    <xf numFmtId="0" fontId="1" fillId="3" borderId="2" xfId="0" applyFont="1" applyFill="1" applyBorder="1" applyAlignment="1">
      <alignment vertical="top" wrapText="1"/>
    </xf>
    <xf numFmtId="165" fontId="4" fillId="0" borderId="5" xfId="0" applyNumberFormat="1" applyFont="1" applyBorder="1" applyAlignment="1">
      <alignment horizontal="center" vertical="top"/>
    </xf>
    <xf numFmtId="164" fontId="1" fillId="6" borderId="5" xfId="0" applyNumberFormat="1" applyFont="1" applyFill="1" applyBorder="1" applyAlignment="1">
      <alignment vertical="center"/>
    </xf>
    <xf numFmtId="164" fontId="1" fillId="4" borderId="5" xfId="0" applyNumberFormat="1" applyFont="1" applyFill="1" applyBorder="1"/>
    <xf numFmtId="0" fontId="4" fillId="0" borderId="17" xfId="0" applyFont="1" applyBorder="1"/>
    <xf numFmtId="0" fontId="4" fillId="4" borderId="6" xfId="0" applyFont="1" applyFill="1" applyBorder="1"/>
    <xf numFmtId="164" fontId="1" fillId="4" borderId="8" xfId="0" applyNumberFormat="1" applyFont="1" applyFill="1" applyBorder="1"/>
    <xf numFmtId="0" fontId="0" fillId="0" borderId="21" xfId="0" applyBorder="1"/>
    <xf numFmtId="0" fontId="0" fillId="0" borderId="12" xfId="0" applyBorder="1"/>
    <xf numFmtId="0" fontId="1" fillId="2" borderId="6" xfId="0" applyFont="1" applyFill="1" applyBorder="1" applyAlignment="1">
      <alignment wrapText="1"/>
    </xf>
    <xf numFmtId="0" fontId="1" fillId="2" borderId="8" xfId="0" applyFont="1" applyFill="1" applyBorder="1" applyAlignment="1">
      <alignment wrapText="1"/>
    </xf>
    <xf numFmtId="164" fontId="3" fillId="5" borderId="0" xfId="0" applyNumberFormat="1" applyFont="1" applyFill="1"/>
    <xf numFmtId="0" fontId="4" fillId="0" borderId="27" xfId="0" applyFont="1" applyBorder="1" applyAlignment="1">
      <alignment horizontal="left" vertical="top" wrapText="1"/>
    </xf>
    <xf numFmtId="165" fontId="4" fillId="0" borderId="27" xfId="0" applyNumberFormat="1" applyFont="1" applyBorder="1" applyAlignment="1">
      <alignment horizontal="center" vertical="top"/>
    </xf>
    <xf numFmtId="165" fontId="4" fillId="0" borderId="28" xfId="0" applyNumberFormat="1" applyFont="1" applyBorder="1" applyAlignment="1">
      <alignment horizontal="center" vertical="top"/>
    </xf>
    <xf numFmtId="165" fontId="4" fillId="0" borderId="3" xfId="0" applyNumberFormat="1" applyFont="1" applyBorder="1" applyAlignment="1">
      <alignment horizontal="center" vertical="top"/>
    </xf>
    <xf numFmtId="0" fontId="4" fillId="0" borderId="3" xfId="0" applyFont="1" applyBorder="1" applyAlignment="1">
      <alignment horizontal="left" vertical="top" wrapText="1"/>
    </xf>
    <xf numFmtId="165" fontId="4" fillId="0" borderId="4" xfId="0" applyNumberFormat="1" applyFont="1" applyBorder="1" applyAlignment="1">
      <alignment horizontal="center" vertical="top"/>
    </xf>
    <xf numFmtId="164" fontId="1" fillId="4" borderId="10" xfId="0" applyNumberFormat="1" applyFont="1" applyFill="1" applyBorder="1" applyAlignment="1">
      <alignment horizontal="right"/>
    </xf>
    <xf numFmtId="164" fontId="1" fillId="4" borderId="5" xfId="0" applyNumberFormat="1" applyFont="1" applyFill="1" applyBorder="1" applyAlignment="1">
      <alignment horizontal="right"/>
    </xf>
    <xf numFmtId="0" fontId="1" fillId="2" borderId="6"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0" borderId="23" xfId="0" applyFont="1" applyBorder="1" applyAlignment="1">
      <alignment horizontal="left" vertical="top" wrapText="1"/>
    </xf>
    <xf numFmtId="0" fontId="0" fillId="0" borderId="25" xfId="0" applyBorder="1" applyAlignment="1">
      <alignment vertical="top" wrapText="1"/>
    </xf>
    <xf numFmtId="0" fontId="6" fillId="6" borderId="14" xfId="0" applyFont="1" applyFill="1" applyBorder="1" applyAlignment="1">
      <alignment horizontal="left"/>
    </xf>
    <xf numFmtId="0" fontId="6" fillId="6" borderId="1" xfId="0" applyFont="1" applyFill="1" applyBorder="1" applyAlignment="1">
      <alignment horizontal="left"/>
    </xf>
    <xf numFmtId="0" fontId="0" fillId="0" borderId="24" xfId="0" applyBorder="1" applyAlignment="1">
      <alignment vertical="top" wrapText="1"/>
    </xf>
    <xf numFmtId="0" fontId="1" fillId="0" borderId="0" xfId="0" applyFont="1" applyAlignment="1">
      <alignment wrapText="1"/>
    </xf>
    <xf numFmtId="0" fontId="0" fillId="0" borderId="0" xfId="0" applyAlignment="1">
      <alignment wrapText="1"/>
    </xf>
    <xf numFmtId="0" fontId="1" fillId="0" borderId="18" xfId="0" applyFont="1" applyBorder="1" applyAlignment="1">
      <alignment horizontal="center" vertical="center" wrapText="1"/>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1" fillId="2" borderId="13" xfId="0" applyFont="1" applyFill="1" applyBorder="1" applyAlignment="1">
      <alignment horizontal="center" vertical="top"/>
    </xf>
    <xf numFmtId="0" fontId="1" fillId="2" borderId="16" xfId="0" applyFont="1" applyFill="1" applyBorder="1" applyAlignment="1">
      <alignment horizontal="center" vertical="top"/>
    </xf>
    <xf numFmtId="0" fontId="1" fillId="2" borderId="9" xfId="0" applyFont="1" applyFill="1" applyBorder="1" applyAlignment="1">
      <alignment horizontal="center" vertical="top"/>
    </xf>
    <xf numFmtId="0" fontId="1" fillId="2" borderId="22" xfId="0" applyFont="1" applyFill="1" applyBorder="1" applyAlignment="1">
      <alignment horizontal="center" vertical="top"/>
    </xf>
    <xf numFmtId="0" fontId="5" fillId="4" borderId="14" xfId="0" applyFont="1" applyFill="1" applyBorder="1" applyAlignment="1">
      <alignment horizontal="right" vertical="top" wrapText="1"/>
    </xf>
    <xf numFmtId="0" fontId="5" fillId="4" borderId="5" xfId="0" applyFont="1" applyFill="1" applyBorder="1" applyAlignment="1">
      <alignment horizontal="right" vertical="top" wrapText="1"/>
    </xf>
    <xf numFmtId="0" fontId="5" fillId="4" borderId="16" xfId="0" applyFont="1" applyFill="1" applyBorder="1" applyAlignment="1">
      <alignment horizontal="right" vertical="top" wrapText="1"/>
    </xf>
    <xf numFmtId="0" fontId="5" fillId="4" borderId="8" xfId="0" applyFont="1" applyFill="1" applyBorder="1" applyAlignment="1">
      <alignment horizontal="right" vertical="top" wrapText="1"/>
    </xf>
    <xf numFmtId="0" fontId="5" fillId="4" borderId="14" xfId="0" applyFont="1" applyFill="1" applyBorder="1" applyAlignment="1">
      <alignment horizontal="right" vertical="center" wrapText="1"/>
    </xf>
    <xf numFmtId="0" fontId="5" fillId="4" borderId="5" xfId="0" applyFont="1" applyFill="1" applyBorder="1" applyAlignment="1">
      <alignment horizontal="right" vertical="center" wrapText="1"/>
    </xf>
    <xf numFmtId="0" fontId="5" fillId="4" borderId="15" xfId="0" applyFont="1" applyFill="1" applyBorder="1" applyAlignment="1">
      <alignment horizontal="right" vertical="center" wrapText="1"/>
    </xf>
    <xf numFmtId="0" fontId="5" fillId="4" borderId="11" xfId="0" applyFont="1" applyFill="1" applyBorder="1" applyAlignment="1">
      <alignment horizontal="right" vertical="center" wrapText="1"/>
    </xf>
    <xf numFmtId="0" fontId="6" fillId="0" borderId="25" xfId="0" applyFont="1" applyBorder="1" applyAlignment="1">
      <alignment horizontal="left" vertical="top" wrapText="1"/>
    </xf>
    <xf numFmtId="0" fontId="7" fillId="0" borderId="24" xfId="0" applyFont="1" applyBorder="1" applyAlignment="1">
      <alignment horizontal="left" vertical="top" wrapText="1"/>
    </xf>
    <xf numFmtId="0" fontId="8" fillId="0" borderId="9" xfId="0" applyFont="1" applyBorder="1" applyAlignment="1">
      <alignment horizontal="left" vertical="top" wrapText="1"/>
    </xf>
    <xf numFmtId="0" fontId="0" fillId="0" borderId="26" xfId="0" applyBorder="1" applyAlignment="1">
      <alignment horizontal="left" vertical="top" wrapText="1"/>
    </xf>
    <xf numFmtId="165" fontId="4" fillId="0" borderId="9" xfId="0" applyNumberFormat="1" applyFont="1" applyBorder="1" applyAlignment="1">
      <alignment horizontal="center"/>
    </xf>
    <xf numFmtId="0" fontId="0" fillId="0" borderId="27" xfId="0" applyBorder="1" applyAlignment="1">
      <alignment horizontal="center"/>
    </xf>
    <xf numFmtId="165" fontId="4" fillId="0" borderId="29" xfId="0" applyNumberFormat="1" applyFont="1" applyBorder="1" applyAlignment="1">
      <alignment horizontal="center"/>
    </xf>
    <xf numFmtId="0" fontId="0" fillId="0" borderId="28" xfId="0" applyBorder="1" applyAlignment="1">
      <alignment horizontal="center"/>
    </xf>
    <xf numFmtId="0" fontId="1" fillId="2" borderId="13" xfId="0" applyFont="1" applyFill="1" applyBorder="1" applyAlignment="1">
      <alignment horizontal="center" vertical="center"/>
    </xf>
    <xf numFmtId="0" fontId="1" fillId="2" borderId="16"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2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30"/>
  <sheetViews>
    <sheetView zoomScaleNormal="100" workbookViewId="0">
      <selection activeCell="A5" sqref="A5:A8"/>
    </sheetView>
  </sheetViews>
  <sheetFormatPr defaultRowHeight="14.45"/>
  <cols>
    <col min="1" max="1" width="81" customWidth="1"/>
    <col min="2" max="2" width="70.5703125" customWidth="1"/>
    <col min="3" max="3" width="17.5703125" customWidth="1"/>
    <col min="4" max="5" width="15.5703125" customWidth="1"/>
  </cols>
  <sheetData>
    <row r="1" spans="1:5" ht="45" customHeight="1">
      <c r="A1" s="43" t="s">
        <v>0</v>
      </c>
      <c r="B1" s="44"/>
      <c r="C1" s="44"/>
      <c r="D1" s="44"/>
      <c r="E1" s="45"/>
    </row>
    <row r="2" spans="1:5" ht="15.75" customHeight="1" thickBot="1">
      <c r="A2" s="21"/>
      <c r="E2" s="22"/>
    </row>
    <row r="3" spans="1:5" s="1" customFormat="1" ht="15.6">
      <c r="A3" s="48" t="s">
        <v>1</v>
      </c>
      <c r="B3" s="50" t="s">
        <v>2</v>
      </c>
      <c r="C3" s="46" t="s">
        <v>3</v>
      </c>
      <c r="D3" s="46"/>
      <c r="E3" s="47"/>
    </row>
    <row r="4" spans="1:5" s="1" customFormat="1" ht="47.1" thickBot="1">
      <c r="A4" s="49"/>
      <c r="B4" s="51"/>
      <c r="C4" s="23" t="s">
        <v>4</v>
      </c>
      <c r="D4" s="23" t="s">
        <v>5</v>
      </c>
      <c r="E4" s="24" t="s">
        <v>6</v>
      </c>
    </row>
    <row r="5" spans="1:5" s="1" customFormat="1" ht="15.6">
      <c r="A5" s="36" t="s">
        <v>7</v>
      </c>
      <c r="B5" s="62" t="s">
        <v>8</v>
      </c>
      <c r="C5" s="64">
        <v>94000</v>
      </c>
      <c r="D5" s="64">
        <v>10000</v>
      </c>
      <c r="E5" s="66">
        <f>SUM(C5:D5)</f>
        <v>104000</v>
      </c>
    </row>
    <row r="6" spans="1:5" s="1" customFormat="1" ht="15.6">
      <c r="A6" s="37"/>
      <c r="B6" s="63"/>
      <c r="C6" s="65"/>
      <c r="D6" s="65"/>
      <c r="E6" s="67"/>
    </row>
    <row r="7" spans="1:5" s="1" customFormat="1" ht="15.6">
      <c r="A7" s="37"/>
      <c r="B7" s="9" t="s">
        <v>9</v>
      </c>
      <c r="C7" s="10">
        <v>2284.27</v>
      </c>
      <c r="D7" s="10"/>
      <c r="E7" s="15">
        <f>C7</f>
        <v>2284.27</v>
      </c>
    </row>
    <row r="8" spans="1:5" s="1" customFormat="1" ht="239.45" customHeight="1">
      <c r="A8" s="37"/>
      <c r="B8" s="9" t="s">
        <v>10</v>
      </c>
      <c r="C8" s="10">
        <v>6739.9</v>
      </c>
      <c r="D8" s="10"/>
      <c r="E8" s="15">
        <f>C8</f>
        <v>6739.9</v>
      </c>
    </row>
    <row r="9" spans="1:5" s="1" customFormat="1" ht="15.95" thickBot="1">
      <c r="A9" s="38" t="s">
        <v>11</v>
      </c>
      <c r="B9" s="39"/>
      <c r="C9" s="5">
        <f>SUM(C5:C8)</f>
        <v>103024.17</v>
      </c>
      <c r="D9" s="6">
        <f>SUM(D5:D8)</f>
        <v>10000</v>
      </c>
      <c r="E9" s="16">
        <f>SUM(E5:E8)</f>
        <v>113024.17</v>
      </c>
    </row>
    <row r="10" spans="1:5" s="1" customFormat="1" ht="30.95">
      <c r="A10" s="36" t="s">
        <v>12</v>
      </c>
      <c r="B10" s="30" t="s">
        <v>13</v>
      </c>
      <c r="C10" s="29">
        <v>10050</v>
      </c>
      <c r="D10" s="29"/>
      <c r="E10" s="31">
        <f>C10</f>
        <v>10050</v>
      </c>
    </row>
    <row r="11" spans="1:5" s="1" customFormat="1" ht="15.6">
      <c r="A11" s="37"/>
      <c r="B11" s="9" t="s">
        <v>14</v>
      </c>
      <c r="C11" s="10">
        <v>17560.2</v>
      </c>
      <c r="D11" s="10"/>
      <c r="E11" s="15">
        <f>C11</f>
        <v>17560.2</v>
      </c>
    </row>
    <row r="12" spans="1:5" s="1" customFormat="1" ht="15.6">
      <c r="A12" s="37"/>
      <c r="B12" s="9" t="s">
        <v>9</v>
      </c>
      <c r="C12" s="10">
        <v>618.08000000000004</v>
      </c>
      <c r="D12" s="10"/>
      <c r="E12" s="15">
        <f>C12</f>
        <v>618.08000000000004</v>
      </c>
    </row>
    <row r="13" spans="1:5" s="1" customFormat="1" ht="60" customHeight="1">
      <c r="A13" s="40"/>
      <c r="B13" s="9" t="s">
        <v>10</v>
      </c>
      <c r="C13" s="10">
        <v>1975.98</v>
      </c>
      <c r="D13" s="10"/>
      <c r="E13" s="15">
        <f>C13</f>
        <v>1975.98</v>
      </c>
    </row>
    <row r="14" spans="1:5" s="1" customFormat="1" ht="15.6">
      <c r="A14" s="38" t="s">
        <v>15</v>
      </c>
      <c r="B14" s="39"/>
      <c r="C14" s="5">
        <f>SUM(C10:C13)</f>
        <v>30204.260000000002</v>
      </c>
      <c r="D14" s="6"/>
      <c r="E14" s="16">
        <f>SUM(E10:E13)</f>
        <v>30204.260000000002</v>
      </c>
    </row>
    <row r="15" spans="1:5" ht="18" customHeight="1">
      <c r="A15" s="60" t="s">
        <v>16</v>
      </c>
      <c r="B15" s="26" t="s">
        <v>17</v>
      </c>
      <c r="C15" s="27">
        <v>35625.879999999997</v>
      </c>
      <c r="D15" s="27"/>
      <c r="E15" s="28">
        <f>C15</f>
        <v>35625.879999999997</v>
      </c>
    </row>
    <row r="16" spans="1:5" ht="18" customHeight="1">
      <c r="A16" s="60"/>
      <c r="B16" s="9" t="s">
        <v>9</v>
      </c>
      <c r="C16" s="27">
        <v>5451.37</v>
      </c>
      <c r="D16" s="27"/>
      <c r="E16" s="28">
        <f>C16</f>
        <v>5451.37</v>
      </c>
    </row>
    <row r="17" spans="1:6" ht="17.25" customHeight="1">
      <c r="A17" s="61"/>
      <c r="B17" s="9" t="s">
        <v>10</v>
      </c>
      <c r="C17" s="10">
        <v>2875.39</v>
      </c>
      <c r="D17" s="10"/>
      <c r="E17" s="15">
        <f>C17</f>
        <v>2875.39</v>
      </c>
    </row>
    <row r="18" spans="1:6" ht="15.6">
      <c r="A18" s="38" t="s">
        <v>18</v>
      </c>
      <c r="B18" s="39"/>
      <c r="C18" s="5">
        <f>SUM(C15:C17)</f>
        <v>43952.639999999999</v>
      </c>
      <c r="D18" s="6"/>
      <c r="E18" s="16">
        <f>SUM(E15:E17)</f>
        <v>43952.639999999999</v>
      </c>
    </row>
    <row r="19" spans="1:6" ht="17.25" customHeight="1">
      <c r="A19" s="56" t="s">
        <v>19</v>
      </c>
      <c r="B19" s="57"/>
      <c r="C19" s="11">
        <f>C20-C21</f>
        <v>165589.80000000002</v>
      </c>
      <c r="D19" s="4"/>
      <c r="E19" s="17">
        <f>C19+D19</f>
        <v>165589.80000000002</v>
      </c>
    </row>
    <row r="20" spans="1:6" ht="15" customHeight="1">
      <c r="A20" s="58" t="s">
        <v>20</v>
      </c>
      <c r="B20" s="59"/>
      <c r="C20" s="11">
        <f>C14+C18+C9</f>
        <v>177181.07</v>
      </c>
      <c r="D20" s="4"/>
      <c r="E20" s="17">
        <f>C20+D20</f>
        <v>177181.07</v>
      </c>
    </row>
    <row r="21" spans="1:6" ht="15.6">
      <c r="A21" s="52" t="s">
        <v>21</v>
      </c>
      <c r="B21" s="53"/>
      <c r="C21" s="11">
        <f>C17+C13+C8</f>
        <v>11591.27</v>
      </c>
      <c r="D21" s="12"/>
      <c r="E21" s="11">
        <f>C21</f>
        <v>11591.27</v>
      </c>
    </row>
    <row r="22" spans="1:6" ht="15.95" thickBot="1">
      <c r="A22" s="54" t="s">
        <v>22</v>
      </c>
      <c r="B22" s="55"/>
      <c r="C22" s="13"/>
      <c r="D22" s="32">
        <f>D9</f>
        <v>10000</v>
      </c>
      <c r="E22" s="33">
        <f>D22</f>
        <v>10000</v>
      </c>
    </row>
    <row r="23" spans="1:6" ht="15.95" thickBot="1">
      <c r="A23" s="18"/>
      <c r="B23" s="14" t="s">
        <v>23</v>
      </c>
      <c r="C23" s="19"/>
      <c r="D23" s="19"/>
      <c r="E23" s="20">
        <f>E20+E22</f>
        <v>187181.07</v>
      </c>
    </row>
    <row r="24" spans="1:6" ht="18.600000000000001">
      <c r="D24" s="3"/>
      <c r="E24" s="25"/>
      <c r="F24" s="3"/>
    </row>
    <row r="25" spans="1:6" ht="15.6">
      <c r="A25" s="41" t="s">
        <v>24</v>
      </c>
      <c r="B25" s="41"/>
      <c r="C25" s="41"/>
      <c r="D25" s="42"/>
      <c r="E25" s="42"/>
    </row>
    <row r="26" spans="1:6" ht="15.6">
      <c r="A26" s="8"/>
      <c r="B26" s="8"/>
      <c r="C26" s="8"/>
      <c r="D26" s="7"/>
    </row>
    <row r="27" spans="1:6" ht="15.6">
      <c r="A27" s="1" t="s">
        <v>25</v>
      </c>
      <c r="B27" s="1"/>
      <c r="C27" s="1"/>
    </row>
    <row r="28" spans="1:6">
      <c r="A28" s="2"/>
      <c r="B28" s="2"/>
    </row>
    <row r="29" spans="1:6" s="2" customFormat="1">
      <c r="E29"/>
    </row>
    <row r="30" spans="1:6">
      <c r="E30" s="2"/>
    </row>
  </sheetData>
  <mergeCells count="19">
    <mergeCell ref="D5:D6"/>
    <mergeCell ref="E5:E6"/>
    <mergeCell ref="A14:B14"/>
    <mergeCell ref="A5:A8"/>
    <mergeCell ref="A9:B9"/>
    <mergeCell ref="A10:A13"/>
    <mergeCell ref="A25:E25"/>
    <mergeCell ref="A1:E1"/>
    <mergeCell ref="C3:E3"/>
    <mergeCell ref="A3:A4"/>
    <mergeCell ref="B3:B4"/>
    <mergeCell ref="A21:B21"/>
    <mergeCell ref="A22:B22"/>
    <mergeCell ref="A19:B19"/>
    <mergeCell ref="A18:B18"/>
    <mergeCell ref="A20:B20"/>
    <mergeCell ref="A15:A17"/>
    <mergeCell ref="B5:B6"/>
    <mergeCell ref="C5:C6"/>
  </mergeCells>
  <pageMargins left="0.7" right="0.7" top="0.75" bottom="0.75" header="0.3" footer="0.3"/>
  <pageSetup paperSize="9" scale="7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17986-E764-47FB-85D3-9AADFB84D7D4}">
  <sheetPr>
    <pageSetUpPr fitToPage="1"/>
  </sheetPr>
  <dimension ref="A1:F30"/>
  <sheetViews>
    <sheetView tabSelected="1" zoomScale="85" zoomScaleNormal="85" workbookViewId="0">
      <selection activeCell="A5" sqref="A5:A8"/>
    </sheetView>
  </sheetViews>
  <sheetFormatPr defaultRowHeight="14.45"/>
  <cols>
    <col min="1" max="1" width="81" customWidth="1"/>
    <col min="2" max="2" width="70.5703125" customWidth="1"/>
    <col min="3" max="3" width="17.5703125" customWidth="1"/>
    <col min="4" max="5" width="15.5703125" customWidth="1"/>
  </cols>
  <sheetData>
    <row r="1" spans="1:5" ht="45" customHeight="1">
      <c r="A1" s="43" t="s">
        <v>26</v>
      </c>
      <c r="B1" s="44"/>
      <c r="C1" s="44"/>
      <c r="D1" s="44"/>
      <c r="E1" s="45"/>
    </row>
    <row r="2" spans="1:5" ht="15.75" customHeight="1" thickBot="1">
      <c r="A2" s="21"/>
      <c r="E2" s="22"/>
    </row>
    <row r="3" spans="1:5" s="1" customFormat="1" ht="15.6">
      <c r="A3" s="68" t="s">
        <v>27</v>
      </c>
      <c r="B3" s="70" t="s">
        <v>28</v>
      </c>
      <c r="C3" s="72" t="s">
        <v>29</v>
      </c>
      <c r="D3" s="72"/>
      <c r="E3" s="73"/>
    </row>
    <row r="4" spans="1:5" s="1" customFormat="1" ht="31.5" thickBot="1">
      <c r="A4" s="69"/>
      <c r="B4" s="71"/>
      <c r="C4" s="34" t="s">
        <v>30</v>
      </c>
      <c r="D4" s="34" t="s">
        <v>31</v>
      </c>
      <c r="E4" s="35" t="s">
        <v>32</v>
      </c>
    </row>
    <row r="5" spans="1:5" s="1" customFormat="1" ht="15.6">
      <c r="A5" s="36" t="s">
        <v>33</v>
      </c>
      <c r="B5" s="62" t="s">
        <v>34</v>
      </c>
      <c r="C5" s="64">
        <v>94000</v>
      </c>
      <c r="D5" s="64">
        <v>10000</v>
      </c>
      <c r="E5" s="66">
        <f>SUM(C5:D5)</f>
        <v>104000</v>
      </c>
    </row>
    <row r="6" spans="1:5" s="1" customFormat="1" ht="15.6">
      <c r="A6" s="37"/>
      <c r="B6" s="63"/>
      <c r="C6" s="65"/>
      <c r="D6" s="65"/>
      <c r="E6" s="67"/>
    </row>
    <row r="7" spans="1:5" s="1" customFormat="1" ht="15.6">
      <c r="A7" s="37"/>
      <c r="B7" s="9" t="s">
        <v>35</v>
      </c>
      <c r="C7" s="10">
        <v>2284.27</v>
      </c>
      <c r="D7" s="10"/>
      <c r="E7" s="15">
        <f>C7</f>
        <v>2284.27</v>
      </c>
    </row>
    <row r="8" spans="1:5" s="1" customFormat="1" ht="230.1" customHeight="1">
      <c r="A8" s="37"/>
      <c r="B8" s="9" t="s">
        <v>36</v>
      </c>
      <c r="C8" s="10">
        <v>6739.9</v>
      </c>
      <c r="D8" s="10"/>
      <c r="E8" s="15">
        <f>C8</f>
        <v>6739.9</v>
      </c>
    </row>
    <row r="9" spans="1:5" s="1" customFormat="1" ht="15.95" thickBot="1">
      <c r="A9" s="38" t="s">
        <v>37</v>
      </c>
      <c r="B9" s="39"/>
      <c r="C9" s="5">
        <f>SUM(C5:C8)</f>
        <v>103024.17</v>
      </c>
      <c r="D9" s="6">
        <f>SUM(D5:D8)</f>
        <v>10000</v>
      </c>
      <c r="E9" s="16">
        <f>SUM(E5:E8)</f>
        <v>113024.17</v>
      </c>
    </row>
    <row r="10" spans="1:5" s="1" customFormat="1" ht="15.6">
      <c r="A10" s="36" t="s">
        <v>38</v>
      </c>
      <c r="B10" s="30" t="s">
        <v>39</v>
      </c>
      <c r="C10" s="29">
        <v>10050</v>
      </c>
      <c r="D10" s="29"/>
      <c r="E10" s="31">
        <f>C10</f>
        <v>10050</v>
      </c>
    </row>
    <row r="11" spans="1:5" s="1" customFormat="1" ht="15.6">
      <c r="A11" s="37"/>
      <c r="B11" s="9" t="s">
        <v>40</v>
      </c>
      <c r="C11" s="10">
        <v>17560.2</v>
      </c>
      <c r="D11" s="10"/>
      <c r="E11" s="15">
        <f>C11</f>
        <v>17560.2</v>
      </c>
    </row>
    <row r="12" spans="1:5" s="1" customFormat="1" ht="15.6">
      <c r="A12" s="37"/>
      <c r="B12" s="9" t="s">
        <v>35</v>
      </c>
      <c r="C12" s="10">
        <v>618.08000000000004</v>
      </c>
      <c r="D12" s="10"/>
      <c r="E12" s="15">
        <f>C12</f>
        <v>618.08000000000004</v>
      </c>
    </row>
    <row r="13" spans="1:5" s="1" customFormat="1" ht="66.95" customHeight="1">
      <c r="A13" s="40"/>
      <c r="B13" s="9" t="s">
        <v>36</v>
      </c>
      <c r="C13" s="10">
        <v>1975.98</v>
      </c>
      <c r="D13" s="10"/>
      <c r="E13" s="15">
        <f>C13</f>
        <v>1975.98</v>
      </c>
    </row>
    <row r="14" spans="1:5" s="1" customFormat="1" ht="15.6">
      <c r="A14" s="38" t="s">
        <v>41</v>
      </c>
      <c r="B14" s="39"/>
      <c r="C14" s="5">
        <f>SUM(C10:C13)</f>
        <v>30204.260000000002</v>
      </c>
      <c r="D14" s="6"/>
      <c r="E14" s="16">
        <f>SUM(E10:E13)</f>
        <v>30204.260000000002</v>
      </c>
    </row>
    <row r="15" spans="1:5" ht="18" customHeight="1">
      <c r="A15" s="60" t="s">
        <v>42</v>
      </c>
      <c r="B15" s="26" t="s">
        <v>43</v>
      </c>
      <c r="C15" s="27">
        <v>35625.879999999997</v>
      </c>
      <c r="D15" s="27"/>
      <c r="E15" s="28">
        <f>C15</f>
        <v>35625.879999999997</v>
      </c>
    </row>
    <row r="16" spans="1:5" ht="18" customHeight="1">
      <c r="A16" s="60"/>
      <c r="B16" s="9" t="s">
        <v>35</v>
      </c>
      <c r="C16" s="27">
        <v>5451.37</v>
      </c>
      <c r="D16" s="27"/>
      <c r="E16" s="28">
        <f>C16</f>
        <v>5451.37</v>
      </c>
    </row>
    <row r="17" spans="1:6" ht="17.25" customHeight="1">
      <c r="A17" s="61"/>
      <c r="B17" s="9" t="s">
        <v>36</v>
      </c>
      <c r="C17" s="10">
        <v>2875.39</v>
      </c>
      <c r="D17" s="10"/>
      <c r="E17" s="15">
        <f>C17</f>
        <v>2875.39</v>
      </c>
    </row>
    <row r="18" spans="1:6" ht="15.6">
      <c r="A18" s="38" t="s">
        <v>44</v>
      </c>
      <c r="B18" s="39"/>
      <c r="C18" s="5">
        <f>SUM(C15:C17)</f>
        <v>43952.639999999999</v>
      </c>
      <c r="D18" s="6"/>
      <c r="E18" s="16">
        <f>SUM(E15:E17)</f>
        <v>43952.639999999999</v>
      </c>
    </row>
    <row r="19" spans="1:6" ht="17.25" customHeight="1">
      <c r="A19" s="58" t="s">
        <v>45</v>
      </c>
      <c r="B19" s="59"/>
      <c r="C19" s="11">
        <f>C20-C21</f>
        <v>165589.80000000002</v>
      </c>
      <c r="D19" s="4"/>
      <c r="E19" s="17">
        <f>C19+D19</f>
        <v>165589.80000000002</v>
      </c>
    </row>
    <row r="20" spans="1:6" ht="15" customHeight="1">
      <c r="A20" s="58" t="s">
        <v>46</v>
      </c>
      <c r="B20" s="59"/>
      <c r="C20" s="11">
        <f>C14+C18+C9</f>
        <v>177181.07</v>
      </c>
      <c r="D20" s="4"/>
      <c r="E20" s="17">
        <f>C20+D20</f>
        <v>177181.07</v>
      </c>
    </row>
    <row r="21" spans="1:6" ht="15.6">
      <c r="A21" s="52" t="s">
        <v>47</v>
      </c>
      <c r="B21" s="53"/>
      <c r="C21" s="11">
        <f>C17+C13+C8</f>
        <v>11591.27</v>
      </c>
      <c r="D21" s="12"/>
      <c r="E21" s="11">
        <f>C21</f>
        <v>11591.27</v>
      </c>
    </row>
    <row r="22" spans="1:6" ht="15.95" thickBot="1">
      <c r="A22" s="54" t="s">
        <v>48</v>
      </c>
      <c r="B22" s="55"/>
      <c r="C22" s="13"/>
      <c r="D22" s="32">
        <f>D9</f>
        <v>10000</v>
      </c>
      <c r="E22" s="33">
        <f>D22</f>
        <v>10000</v>
      </c>
    </row>
    <row r="23" spans="1:6" ht="15.95" thickBot="1">
      <c r="A23" s="18"/>
      <c r="B23" s="14" t="s">
        <v>49</v>
      </c>
      <c r="C23" s="19"/>
      <c r="D23" s="19"/>
      <c r="E23" s="20">
        <f>E20+E22</f>
        <v>187181.07</v>
      </c>
    </row>
    <row r="24" spans="1:6" ht="18.600000000000001">
      <c r="D24" s="3"/>
      <c r="E24" s="25"/>
      <c r="F24" s="3"/>
    </row>
    <row r="25" spans="1:6" ht="15.6">
      <c r="A25" s="41" t="s">
        <v>50</v>
      </c>
      <c r="B25" s="41"/>
      <c r="C25" s="41"/>
      <c r="D25" s="42"/>
      <c r="E25" s="42"/>
    </row>
    <row r="26" spans="1:6" ht="15.6">
      <c r="A26" s="8"/>
      <c r="B26" s="8"/>
      <c r="C26" s="8"/>
      <c r="D26" s="7"/>
    </row>
    <row r="27" spans="1:6" ht="15.6">
      <c r="A27" s="1" t="s">
        <v>51</v>
      </c>
      <c r="B27" s="1"/>
      <c r="C27" s="1"/>
    </row>
    <row r="28" spans="1:6">
      <c r="A28" s="2"/>
      <c r="B28" s="2"/>
    </row>
    <row r="29" spans="1:6" s="2" customFormat="1">
      <c r="E29"/>
    </row>
    <row r="30" spans="1:6">
      <c r="E30" s="2"/>
    </row>
  </sheetData>
  <mergeCells count="19">
    <mergeCell ref="A20:B20"/>
    <mergeCell ref="A21:B21"/>
    <mergeCell ref="A22:B22"/>
    <mergeCell ref="A25:E25"/>
    <mergeCell ref="A9:B9"/>
    <mergeCell ref="A10:A13"/>
    <mergeCell ref="A14:B14"/>
    <mergeCell ref="A15:A17"/>
    <mergeCell ref="A18:B18"/>
    <mergeCell ref="A19:B19"/>
    <mergeCell ref="A1:E1"/>
    <mergeCell ref="A3:A4"/>
    <mergeCell ref="B3:B4"/>
    <mergeCell ref="C3:E3"/>
    <mergeCell ref="A5:A8"/>
    <mergeCell ref="B5:B6"/>
    <mergeCell ref="C5:C6"/>
    <mergeCell ref="D5:D6"/>
    <mergeCell ref="E5:E6"/>
  </mergeCells>
  <pageMargins left="0.7" right="0.7" top="0.75" bottom="0.75" header="0.3" footer="0.3"/>
  <pageSetup paperSize="9" scale="6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91d5986-7c29-4ed1-8a54-b8fb378ed474" xsi:nil="true"/>
    <lcf76f155ced4ddcb4097134ff3c332f xmlns="d9cf0e28-81d2-4dc7-8b10-820d80ed680d">
      <Terms xmlns="http://schemas.microsoft.com/office/infopath/2007/PartnerControls"/>
    </lcf76f155ced4ddcb4097134ff3c332f>
    <OfficeCountry xmlns="d9cf0e28-81d2-4dc7-8b10-820d80ed680d">B0580 - Turkmenistan - Ashgabad</OfficeCountry>
    <DocumentStatus xmlns="d9cf0e28-81d2-4dc7-8b10-820d80ed680d">Approved</DocumentStatus>
    <DocCoverageEndDate xmlns="d9cf0e28-81d2-4dc7-8b10-820d80ed680d">2020-12-31T05:00:00+00:00</DocCoverageEndDate>
    <FunctionalArea xmlns="d9cf0e28-81d2-4dc7-8b10-820d80ed680d" xsi:nil="true"/>
    <FileNameDescription xmlns="d9cf0e28-81d2-4dc7-8b10-820d80ed680d">Donor report 2020</FileNameDescription>
    <ProjectNumber xmlns="d9cf0e28-81d2-4dc7-8b10-820d80ed680d">00118854</ProjectNumber>
    <DocumentType xmlns="d9cf0e28-81d2-4dc7-8b10-820d80ed680d">Donor Report</DocumentType>
    <Language xmlns="d9cf0e28-81d2-4dc7-8b10-820d80ed680d">English</Language>
    <AuthorName xmlns="d9cf0e28-81d2-4dc7-8b10-820d80ed680d">UNDP</AuthorName>
    <DocumentCategory xmlns="d9cf0e28-81d2-4dc7-8b10-820d80ed680d">Project</DocumentCategory>
    <OperatingUnit xmlns="d9cf0e28-81d2-4dc7-8b10-820d80ed680d">UNDP-TKM</OperatingUnit>
    <FocusArea xmlns="d9cf0e28-81d2-4dc7-8b10-820d80ed680d" xsi:nil="true"/>
    <DocCoverageStartDate xmlns="d9cf0e28-81d2-4dc7-8b10-820d80ed680d">2020-01-01T05:00:00+00:00</DocCoverageStartDate>
    <FileClassificationMode xmlns="d9cf0e28-81d2-4dc7-8b10-820d80ed680d">Public</FileClassificationMode>
    <OutputNumber xmlns="d9cf0e28-81d2-4dc7-8b10-820d80ed680d">00115493</OutputNumber>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9" ma:contentTypeDescription="Create a new document." ma:contentTypeScope="" ma:versionID="7756ab31655b06bf8e0fcba8adbbff5c">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27b71a969902f2a26b14ce6b28c5feb5"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dexed="true" ma:internalName="DocumentType">
      <xsd:simpleType>
        <xsd:restriction base="dms:Text">
          <xsd:maxLength value="255"/>
        </xsd:restriction>
      </xsd:simpleType>
    </xsd:element>
    <xsd:element name="FileClassificationMode" ma:index="10" nillable="true" ma:displayName="FileClassificationMode" ma:format="Dropdown" ma:indexed="true" ma:internalName="FileClassificationMode">
      <xsd:simpleType>
        <xsd:restriction base="dms:Text">
          <xsd:maxLength value="255"/>
        </xsd:restriction>
      </xsd:simpleType>
    </xsd:element>
    <xsd:element name="FileNameDescription" ma:index="11" nillable="true" ma:displayName="FileNameDescription" ma:format="Dropdown" ma:indexed="true" ma:internalName="FileNameDescription">
      <xsd:simpleType>
        <xsd:restriction base="dms:Text">
          <xsd:maxLength value="255"/>
        </xsd:restriction>
      </xsd:simpleType>
    </xsd:element>
    <xsd:element name="ProjectNumber" ma:index="12" nillable="true" ma:displayName="ProjectNumber" ma:format="Dropdown" ma:indexed="true" ma:internalName="ProjectNumber">
      <xsd:simpleType>
        <xsd:restriction base="dms:Text">
          <xsd:maxLength value="255"/>
        </xsd:restriction>
      </xsd:simpleType>
    </xsd:element>
    <xsd:element name="OperatingUnit" ma:index="13" nillable="true" ma:displayName="OperatingUnit" ma:format="Dropdown" ma:indexed="true"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dexed="true"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dexed="true"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dexed="true" ma:internalName="AuthorName">
      <xsd:simpleType>
        <xsd:restriction base="dms:Text">
          <xsd:maxLength value="255"/>
        </xsd:restriction>
      </xsd:simpleType>
    </xsd:element>
    <xsd:element name="OfficeCountry" ma:index="22" nillable="true" ma:displayName="OfficeCountry" ma:format="Dropdown" ma:indexed="true"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element name="MediaServiceSearchProperties" ma:index="3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11CAAFE-ADE1-440B-A177-E15B34BC2BF8}"/>
</file>

<file path=customXml/itemProps2.xml><?xml version="1.0" encoding="utf-8"?>
<ds:datastoreItem xmlns:ds="http://schemas.openxmlformats.org/officeDocument/2006/customXml" ds:itemID="{15E24BD7-F7FA-4A4A-9186-E6484AF5C6CF}"/>
</file>

<file path=customXml/itemProps3.xml><?xml version="1.0" encoding="utf-8"?>
<ds:datastoreItem xmlns:ds="http://schemas.openxmlformats.org/officeDocument/2006/customXml" ds:itemID="{28039E66-96D8-4891-908E-0A1349E2375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Donor report 2020</dc:title>
  <dc:subject/>
  <dc:creator/>
  <cp:keywords/>
  <dc:description/>
  <cp:lastModifiedBy>Aylar Durdyyeva</cp:lastModifiedBy>
  <cp:revision/>
  <dcterms:created xsi:type="dcterms:W3CDTF">2015-06-05T18:17:20Z</dcterms:created>
  <dcterms:modified xsi:type="dcterms:W3CDTF">2025-08-28T05:11:51Z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0x010100155F732436BD414ABE4F9007290F88BC</vt:lpwstr>
  </property>
  <property fmtid="{D5CDD505-2E9C-101B-9397-08002B2CF9AE}" pid="3" name="MediaServiceImageTags">
    <vt:lpwstr/>
  </property>
</Properties>
</file>